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nach Abteilungen Fehlzeiten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R12" i="1" l="1"/>
  <c r="Q12" i="1"/>
  <c r="P12" i="1"/>
  <c r="L12" i="1"/>
  <c r="R11" i="1"/>
  <c r="Q11" i="1"/>
  <c r="P11" i="1"/>
  <c r="L11" i="1"/>
  <c r="R10" i="1"/>
  <c r="Q10" i="1"/>
  <c r="P10" i="1"/>
  <c r="L10" i="1"/>
  <c r="N10" i="1" s="1"/>
  <c r="R9" i="1"/>
  <c r="Q9" i="1"/>
  <c r="P9" i="1"/>
  <c r="M9" i="1"/>
  <c r="L9" i="1"/>
  <c r="N9" i="1" s="1"/>
  <c r="O9" i="1" s="1"/>
  <c r="R8" i="1"/>
  <c r="Q8" i="1"/>
  <c r="P8" i="1"/>
  <c r="L8" i="1"/>
  <c r="R7" i="1"/>
  <c r="Q7" i="1"/>
  <c r="P7" i="1"/>
  <c r="L7" i="1"/>
  <c r="M10" i="1" l="1"/>
  <c r="O10" i="1" s="1"/>
  <c r="N7" i="1"/>
  <c r="N11" i="1"/>
  <c r="M7" i="1"/>
  <c r="N8" i="1"/>
  <c r="M11" i="1"/>
  <c r="N12" i="1"/>
  <c r="M8" i="1"/>
  <c r="M12" i="1"/>
  <c r="O11" i="1" l="1"/>
  <c r="O12" i="1"/>
  <c r="O8" i="1"/>
  <c r="O7" i="1"/>
</calcChain>
</file>

<file path=xl/sharedStrings.xml><?xml version="1.0" encoding="utf-8"?>
<sst xmlns="http://schemas.openxmlformats.org/spreadsheetml/2006/main" count="100" uniqueCount="54">
  <si>
    <t>Name</t>
  </si>
  <si>
    <t>Geschlecht</t>
  </si>
  <si>
    <t>Alter (Jahre)</t>
  </si>
  <si>
    <t>Wohnort</t>
  </si>
  <si>
    <t>Abteilung</t>
  </si>
  <si>
    <t>Gehalt (EUR)</t>
  </si>
  <si>
    <t>Steuerklasse</t>
  </si>
  <si>
    <t>Überstunden</t>
  </si>
  <si>
    <t>Fehltage im letzten Jahr</t>
  </si>
  <si>
    <t>Betriebszugehörigkeit (Jahre)</t>
  </si>
  <si>
    <t>Seitz, Sarah</t>
  </si>
  <si>
    <t>w</t>
  </si>
  <si>
    <t>Bochum</t>
  </si>
  <si>
    <t>Einkauf</t>
  </si>
  <si>
    <t>Ruppert, Ruben</t>
  </si>
  <si>
    <t>m</t>
  </si>
  <si>
    <t>Essen</t>
  </si>
  <si>
    <t>Peters, Peggy</t>
  </si>
  <si>
    <t>Velbert</t>
  </si>
  <si>
    <t>Hartmann, Hans</t>
  </si>
  <si>
    <t>Hattingen</t>
  </si>
  <si>
    <t>Geschäftsführung</t>
  </si>
  <si>
    <t>Schrod, Sandra</t>
  </si>
  <si>
    <t>Dortmund</t>
  </si>
  <si>
    <t>Lager</t>
  </si>
  <si>
    <t>Anzahl Mitarbeiter</t>
  </si>
  <si>
    <t>ANZAHL Fehltage nach Abteilung</t>
  </si>
  <si>
    <t>Durchschnitt</t>
  </si>
  <si>
    <t>Mitte</t>
  </si>
  <si>
    <t>Durchschnitt gesamt</t>
  </si>
  <si>
    <t>Mitte gesamt</t>
  </si>
  <si>
    <t>Deinert, Daniel</t>
  </si>
  <si>
    <t>Braun, Bruno</t>
  </si>
  <si>
    <t>Sprockhövel</t>
  </si>
  <si>
    <t>Zinnecker, Zlatan</t>
  </si>
  <si>
    <t>Hagen</t>
  </si>
  <si>
    <t>Marketing</t>
  </si>
  <si>
    <t>Klinge, Katharina</t>
  </si>
  <si>
    <t>Langhoff, Lars</t>
  </si>
  <si>
    <t>Haas, Hannes</t>
  </si>
  <si>
    <t>Scheidacher, Simon</t>
  </si>
  <si>
    <t>Produktion</t>
  </si>
  <si>
    <t>Bonner, Bianca</t>
  </si>
  <si>
    <t>Küchenmeister, Kai</t>
  </si>
  <si>
    <t>Wuppertal</t>
  </si>
  <si>
    <t>Hoster, Hannah</t>
  </si>
  <si>
    <t>Witten</t>
  </si>
  <si>
    <t>Schneider, Saskia</t>
  </si>
  <si>
    <t>Verwaltung</t>
  </si>
  <si>
    <t>Mittler, Melanie</t>
  </si>
  <si>
    <t>Rühl, Robin</t>
  </si>
  <si>
    <t>Brambach, Brigitte</t>
  </si>
  <si>
    <t>Gusowski, Gustav</t>
  </si>
  <si>
    <t>Schäfer, Sabine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</si>
</sst>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</font>
    <font>
      <sz val="10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'nach Abteilungen Fehlzeiten'!$L$7:$L$12</c:f>
              <c:strCache>
                <c:ptCount val="6"/>
                <c:pt idx="0">
                  <c:v>Einkauf</c:v>
                </c:pt>
                <c:pt idx="1">
                  <c:v>Geschäftsführung</c:v>
                </c:pt>
                <c:pt idx="2">
                  <c:v>Lager</c:v>
                </c:pt>
                <c:pt idx="3">
                  <c:v>Marketing</c:v>
                </c:pt>
                <c:pt idx="4">
                  <c:v>Produktion</c:v>
                </c:pt>
                <c:pt idx="5">
                  <c:v>Verwaltung</c:v>
                </c:pt>
              </c:strCache>
            </c:strRef>
          </c:cat>
          <c:val>
            <c:numRef>
              <c:f>'nach Abteilungen Fehlzeiten'!$N$7:$N$12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41</c:v>
                </c:pt>
                <c:pt idx="4">
                  <c:v>10</c:v>
                </c:pt>
                <c:pt idx="5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88640"/>
        <c:axId val="117090176"/>
      </c:barChart>
      <c:catAx>
        <c:axId val="11708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090176"/>
        <c:crosses val="autoZero"/>
        <c:auto val="1"/>
        <c:lblAlgn val="ctr"/>
        <c:lblOffset val="100"/>
        <c:noMultiLvlLbl val="0"/>
      </c:catAx>
      <c:valAx>
        <c:axId val="11709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088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Mittlere und durchschnittliche Fehltage nach Abteilungen und über alle Abteilungen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'nach Abteilungen Fehlzeiten'!$O$6</c:f>
              <c:strCache>
                <c:ptCount val="1"/>
                <c:pt idx="0">
                  <c:v>Durchschnitt</c:v>
                </c:pt>
              </c:strCache>
            </c:strRef>
          </c:tx>
          <c:invertIfNegative val="0"/>
          <c:cat>
            <c:strRef>
              <c:f>'nach Abteilungen Fehlzeiten'!$L$7:$L$12</c:f>
              <c:strCache>
                <c:ptCount val="6"/>
                <c:pt idx="0">
                  <c:v>Einkauf</c:v>
                </c:pt>
                <c:pt idx="1">
                  <c:v>Geschäftsführung</c:v>
                </c:pt>
                <c:pt idx="2">
                  <c:v>Lager</c:v>
                </c:pt>
                <c:pt idx="3">
                  <c:v>Marketing</c:v>
                </c:pt>
                <c:pt idx="4">
                  <c:v>Produktion</c:v>
                </c:pt>
                <c:pt idx="5">
                  <c:v>Verwaltung</c:v>
                </c:pt>
              </c:strCache>
            </c:strRef>
          </c:cat>
          <c:val>
            <c:numRef>
              <c:f>'nach Abteilungen Fehlzeiten'!$O$7:$O$12</c:f>
              <c:numCache>
                <c:formatCode>0.0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2.6666666666666665</c:v>
                </c:pt>
                <c:pt idx="3">
                  <c:v>10.25</c:v>
                </c:pt>
                <c:pt idx="4">
                  <c:v>2.5</c:v>
                </c:pt>
                <c:pt idx="5">
                  <c:v>12</c:v>
                </c:pt>
              </c:numCache>
            </c:numRef>
          </c:val>
        </c:ser>
        <c:ser>
          <c:idx val="1"/>
          <c:order val="1"/>
          <c:tx>
            <c:strRef>
              <c:f>'nach Abteilungen Fehlzeiten'!$P$6</c:f>
              <c:strCache>
                <c:ptCount val="1"/>
                <c:pt idx="0">
                  <c:v>Mitte</c:v>
                </c:pt>
              </c:strCache>
            </c:strRef>
          </c:tx>
          <c:invertIfNegative val="0"/>
          <c:cat>
            <c:strRef>
              <c:f>'nach Abteilungen Fehlzeiten'!$L$7:$L$12</c:f>
              <c:strCache>
                <c:ptCount val="6"/>
                <c:pt idx="0">
                  <c:v>Einkauf</c:v>
                </c:pt>
                <c:pt idx="1">
                  <c:v>Geschäftsführung</c:v>
                </c:pt>
                <c:pt idx="2">
                  <c:v>Lager</c:v>
                </c:pt>
                <c:pt idx="3">
                  <c:v>Marketing</c:v>
                </c:pt>
                <c:pt idx="4">
                  <c:v>Produktion</c:v>
                </c:pt>
                <c:pt idx="5">
                  <c:v>Verwaltung</c:v>
                </c:pt>
              </c:strCache>
            </c:strRef>
          </c:cat>
          <c:val>
            <c:numRef>
              <c:f>'nach Abteilungen Fehlzeiten'!$P$7:$P$12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2.5</c:v>
                </c:pt>
                <c:pt idx="5">
                  <c:v>8</c:v>
                </c:pt>
              </c:numCache>
            </c:numRef>
          </c:val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249152"/>
        <c:axId val="117250688"/>
      </c:barChart>
      <c:lineChart>
        <c:grouping val="standard"/>
        <c:varyColors val="0"/>
        <c:ser>
          <c:idx val="2"/>
          <c:order val="2"/>
          <c:tx>
            <c:strRef>
              <c:f>'nach Abteilungen Fehlzeiten'!$Q$6</c:f>
              <c:strCache>
                <c:ptCount val="1"/>
                <c:pt idx="0">
                  <c:v>Durchschnitt gesamt</c:v>
                </c:pt>
              </c:strCache>
            </c:strRef>
          </c:tx>
          <c:marker>
            <c:symbol val="none"/>
          </c:marker>
          <c:val>
            <c:numRef>
              <c:f>'nach Abteilungen Fehlzeiten'!$Q$7:$Q$12</c:f>
              <c:numCache>
                <c:formatCode>General</c:formatCode>
                <c:ptCount val="6"/>
                <c:pt idx="0">
                  <c:v>6.8571428571428568</c:v>
                </c:pt>
                <c:pt idx="1">
                  <c:v>6.8571428571428568</c:v>
                </c:pt>
                <c:pt idx="2">
                  <c:v>6.8571428571428568</c:v>
                </c:pt>
                <c:pt idx="3">
                  <c:v>6.8571428571428568</c:v>
                </c:pt>
                <c:pt idx="4">
                  <c:v>6.8571428571428568</c:v>
                </c:pt>
                <c:pt idx="5">
                  <c:v>6.8571428571428568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'nach Abteilungen Fehlzeiten'!$R$6</c:f>
              <c:strCache>
                <c:ptCount val="1"/>
                <c:pt idx="0">
                  <c:v>Mitte gesamt</c:v>
                </c:pt>
              </c:strCache>
            </c:strRef>
          </c:tx>
          <c:marker>
            <c:symbol val="none"/>
          </c:marker>
          <c:val>
            <c:numRef>
              <c:f>'nach Abteilungen Fehlzeiten'!$R$7:$R$12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49152"/>
        <c:axId val="117250688"/>
      </c:lineChart>
      <c:catAx>
        <c:axId val="11724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0688"/>
        <c:crosses val="autoZero"/>
        <c:auto val="1"/>
        <c:lblAlgn val="ctr"/>
        <c:lblOffset val="100"/>
        <c:noMultiLvlLbl val="0"/>
      </c:catAx>
      <c:valAx>
        <c:axId val="117250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Tage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17249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14</xdr:row>
      <xdr:rowOff>307182</xdr:rowOff>
    </xdr:from>
    <xdr:to>
      <xdr:col>16</xdr:col>
      <xdr:colOff>750093</xdr:colOff>
      <xdr:row>23</xdr:row>
      <xdr:rowOff>2382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</xdr:row>
      <xdr:rowOff>47625</xdr:rowOff>
    </xdr:from>
    <xdr:to>
      <xdr:col>21</xdr:col>
      <xdr:colOff>595312</xdr:colOff>
      <xdr:row>37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ion_1_und_Nachpr&#252;fung/Station%201%20mit%20L&#246;su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nach Abteilungen Fehlzeiten"/>
      <sheetName val="nach Abteilungen Überstunden"/>
      <sheetName val="nach Abteilungen"/>
      <sheetName val="nach Abteilungen Betriebszugehö"/>
      <sheetName val="nach Abteilungen Gehalt"/>
      <sheetName val="nach Abteilungen Alter"/>
      <sheetName val="Alter"/>
      <sheetName val="Gehalt"/>
      <sheetName val="Überstunden"/>
      <sheetName val="Krankheitstage"/>
      <sheetName val="Betriebszugehörigkeit"/>
      <sheetName val="Wohnorte"/>
      <sheetName val="Übersicht"/>
      <sheetName val="Geschlecht"/>
    </sheetNames>
    <sheetDataSet>
      <sheetData sheetId="0"/>
      <sheetData sheetId="1">
        <row r="6">
          <cell r="Q6" t="str">
            <v>Durchschnitt</v>
          </cell>
          <cell r="R6" t="str">
            <v>Mitte</v>
          </cell>
          <cell r="S6" t="str">
            <v>Durchschnitt gesamt</v>
          </cell>
          <cell r="T6" t="str">
            <v>Mitte gesamt</v>
          </cell>
        </row>
        <row r="7">
          <cell r="L7" t="str">
            <v>Einkauf</v>
          </cell>
          <cell r="P7">
            <v>9</v>
          </cell>
          <cell r="Q7">
            <v>3</v>
          </cell>
          <cell r="R7">
            <v>3</v>
          </cell>
          <cell r="S7">
            <v>6.8571428571428568</v>
          </cell>
          <cell r="T7">
            <v>5</v>
          </cell>
        </row>
        <row r="8">
          <cell r="L8" t="str">
            <v>Geschäftsführung</v>
          </cell>
          <cell r="P8">
            <v>4</v>
          </cell>
          <cell r="Q8">
            <v>4</v>
          </cell>
          <cell r="R8">
            <v>4</v>
          </cell>
          <cell r="S8">
            <v>6.8571428571428568</v>
          </cell>
          <cell r="T8">
            <v>5</v>
          </cell>
        </row>
        <row r="9">
          <cell r="L9" t="str">
            <v>Lager</v>
          </cell>
          <cell r="P9">
            <v>8</v>
          </cell>
          <cell r="Q9">
            <v>2.6666666666666665</v>
          </cell>
          <cell r="R9">
            <v>3</v>
          </cell>
          <cell r="S9">
            <v>6.8571428571428568</v>
          </cell>
          <cell r="T9">
            <v>5</v>
          </cell>
        </row>
        <row r="10">
          <cell r="L10" t="str">
            <v>Marketing</v>
          </cell>
          <cell r="P10">
            <v>41</v>
          </cell>
          <cell r="Q10">
            <v>10.25</v>
          </cell>
          <cell r="R10">
            <v>8</v>
          </cell>
          <cell r="S10">
            <v>6.8571428571428568</v>
          </cell>
          <cell r="T10">
            <v>5</v>
          </cell>
        </row>
        <row r="11">
          <cell r="L11" t="str">
            <v>Produktion</v>
          </cell>
          <cell r="P11">
            <v>10</v>
          </cell>
          <cell r="Q11">
            <v>2.5</v>
          </cell>
          <cell r="R11">
            <v>2.5</v>
          </cell>
          <cell r="S11">
            <v>6.8571428571428568</v>
          </cell>
          <cell r="T11">
            <v>5</v>
          </cell>
        </row>
        <row r="12">
          <cell r="L12" t="str">
            <v>Verwaltung</v>
          </cell>
          <cell r="P12">
            <v>72</v>
          </cell>
          <cell r="Q12">
            <v>12</v>
          </cell>
          <cell r="R12">
            <v>8</v>
          </cell>
          <cell r="S12">
            <v>6.8571428571428568</v>
          </cell>
          <cell r="T1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H6" zoomScale="80" zoomScaleNormal="80" workbookViewId="0">
      <selection activeCell="U10" sqref="U10"/>
    </sheetView>
  </sheetViews>
  <sheetFormatPr baseColWidth="10" defaultRowHeight="15" x14ac:dyDescent="0.25"/>
  <cols>
    <col min="1" max="1" width="17" customWidth="1"/>
    <col min="5" max="5" width="16.140625" customWidth="1"/>
    <col min="8" max="8" width="13" customWidth="1"/>
    <col min="10" max="10" width="21.28515625" customWidth="1"/>
    <col min="14" max="16" width="17.28515625" customWidth="1"/>
  </cols>
  <sheetData>
    <row r="1" spans="1:22" ht="29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22" ht="29.1" customHeight="1" thickBot="1" x14ac:dyDescent="0.3">
      <c r="A2" s="3" t="s">
        <v>10</v>
      </c>
      <c r="B2" s="4" t="s">
        <v>11</v>
      </c>
      <c r="C2" s="4">
        <v>34</v>
      </c>
      <c r="D2" s="4" t="s">
        <v>12</v>
      </c>
      <c r="E2" s="4" t="s">
        <v>13</v>
      </c>
      <c r="F2" s="5">
        <v>3200</v>
      </c>
      <c r="G2" s="4">
        <v>1</v>
      </c>
      <c r="H2" s="4">
        <v>8</v>
      </c>
      <c r="I2" s="4">
        <v>0</v>
      </c>
      <c r="J2" s="4">
        <v>9</v>
      </c>
    </row>
    <row r="3" spans="1:22" ht="29.1" customHeight="1" thickBot="1" x14ac:dyDescent="0.3">
      <c r="A3" s="3" t="s">
        <v>14</v>
      </c>
      <c r="B3" s="4" t="s">
        <v>15</v>
      </c>
      <c r="C3" s="4">
        <v>42</v>
      </c>
      <c r="D3" s="4" t="s">
        <v>16</v>
      </c>
      <c r="E3" s="4" t="s">
        <v>13</v>
      </c>
      <c r="F3" s="5">
        <v>3500</v>
      </c>
      <c r="G3" s="4">
        <v>3</v>
      </c>
      <c r="H3" s="4">
        <v>165</v>
      </c>
      <c r="I3" s="4">
        <v>3</v>
      </c>
      <c r="J3" s="4">
        <v>17</v>
      </c>
    </row>
    <row r="4" spans="1:22" ht="29.1" customHeight="1" thickBot="1" x14ac:dyDescent="0.3">
      <c r="A4" s="3" t="s">
        <v>17</v>
      </c>
      <c r="B4" s="4" t="s">
        <v>11</v>
      </c>
      <c r="C4" s="4">
        <v>40</v>
      </c>
      <c r="D4" s="4" t="s">
        <v>18</v>
      </c>
      <c r="E4" s="4" t="s">
        <v>13</v>
      </c>
      <c r="F4" s="5">
        <v>4500</v>
      </c>
      <c r="G4" s="4">
        <v>5</v>
      </c>
      <c r="H4" s="4">
        <v>69</v>
      </c>
      <c r="I4" s="4">
        <v>6</v>
      </c>
      <c r="J4" s="4">
        <v>2</v>
      </c>
    </row>
    <row r="5" spans="1:22" ht="29.1" customHeight="1" thickBot="1" x14ac:dyDescent="0.3">
      <c r="A5" s="3" t="s">
        <v>19</v>
      </c>
      <c r="B5" s="4" t="s">
        <v>15</v>
      </c>
      <c r="C5" s="4">
        <v>58</v>
      </c>
      <c r="D5" s="4" t="s">
        <v>20</v>
      </c>
      <c r="E5" s="4" t="s">
        <v>21</v>
      </c>
      <c r="F5" s="5">
        <v>12000</v>
      </c>
      <c r="G5" s="4">
        <v>3</v>
      </c>
      <c r="H5" s="4">
        <v>27</v>
      </c>
      <c r="I5" s="4">
        <v>4</v>
      </c>
      <c r="J5" s="4">
        <v>4</v>
      </c>
    </row>
    <row r="6" spans="1:22" ht="29.1" customHeight="1" thickBot="1" x14ac:dyDescent="0.3">
      <c r="A6" s="3" t="s">
        <v>22</v>
      </c>
      <c r="B6" s="4" t="s">
        <v>15</v>
      </c>
      <c r="C6" s="4">
        <v>32</v>
      </c>
      <c r="D6" s="4" t="s">
        <v>23</v>
      </c>
      <c r="E6" s="4" t="s">
        <v>24</v>
      </c>
      <c r="F6" s="5">
        <v>3200</v>
      </c>
      <c r="G6" s="4">
        <v>1</v>
      </c>
      <c r="H6" s="4">
        <v>109</v>
      </c>
      <c r="I6" s="4">
        <v>3</v>
      </c>
      <c r="J6" s="4">
        <v>8</v>
      </c>
      <c r="M6" t="s">
        <v>25</v>
      </c>
      <c r="N6" s="6" t="s">
        <v>26</v>
      </c>
      <c r="O6" s="6" t="s">
        <v>27</v>
      </c>
      <c r="P6" s="6" t="s">
        <v>28</v>
      </c>
      <c r="Q6" t="s">
        <v>29</v>
      </c>
      <c r="R6" t="s">
        <v>30</v>
      </c>
    </row>
    <row r="7" spans="1:22" ht="29.1" customHeight="1" thickBot="1" x14ac:dyDescent="0.3">
      <c r="A7" s="3" t="s">
        <v>31</v>
      </c>
      <c r="B7" s="4" t="s">
        <v>15</v>
      </c>
      <c r="C7" s="4">
        <v>50</v>
      </c>
      <c r="D7" s="4" t="s">
        <v>20</v>
      </c>
      <c r="E7" s="4" t="s">
        <v>24</v>
      </c>
      <c r="F7" s="5">
        <v>3800</v>
      </c>
      <c r="G7" s="4">
        <v>3</v>
      </c>
      <c r="H7" s="4">
        <v>197</v>
      </c>
      <c r="I7" s="4">
        <v>2</v>
      </c>
      <c r="J7" s="4">
        <v>4</v>
      </c>
      <c r="L7" t="str">
        <f>E2</f>
        <v>Einkauf</v>
      </c>
      <c r="M7">
        <f>COUNTIF($E$2:$E$22,L7)</f>
        <v>3</v>
      </c>
      <c r="N7">
        <f>SUMIF($E$2:$E$22,L7,$I$2:$I$22)</f>
        <v>9</v>
      </c>
      <c r="O7" s="7">
        <f>N7/M7</f>
        <v>3</v>
      </c>
      <c r="P7">
        <f>MEDIAN(I2:I4)</f>
        <v>3</v>
      </c>
      <c r="Q7">
        <f>AVERAGE($I$2:$I$22)</f>
        <v>6.8571428571428568</v>
      </c>
      <c r="R7">
        <f>MEDIAN($I$2:$I$22)</f>
        <v>5</v>
      </c>
      <c r="U7" s="8"/>
      <c r="V7" s="8"/>
    </row>
    <row r="8" spans="1:22" ht="29.1" customHeight="1" thickBot="1" x14ac:dyDescent="0.3">
      <c r="A8" s="3" t="s">
        <v>32</v>
      </c>
      <c r="B8" s="4" t="s">
        <v>15</v>
      </c>
      <c r="C8" s="4">
        <v>59</v>
      </c>
      <c r="D8" s="4" t="s">
        <v>33</v>
      </c>
      <c r="E8" s="4" t="s">
        <v>24</v>
      </c>
      <c r="F8" s="5">
        <v>4800</v>
      </c>
      <c r="G8" s="4">
        <v>4</v>
      </c>
      <c r="H8" s="4">
        <v>4</v>
      </c>
      <c r="I8" s="4">
        <v>3</v>
      </c>
      <c r="J8" s="4">
        <v>8</v>
      </c>
      <c r="L8" t="str">
        <f>E5</f>
        <v>Geschäftsführung</v>
      </c>
      <c r="M8">
        <f t="shared" ref="M8:M12" si="0">COUNTIF($E$2:$E$22,L8)</f>
        <v>1</v>
      </c>
      <c r="N8">
        <f>SUMIF($E$2:$E$22,L8,$I$2:$I$22)</f>
        <v>4</v>
      </c>
      <c r="O8" s="7">
        <f>N8/M8</f>
        <v>4</v>
      </c>
      <c r="P8">
        <f>MEDIAN(I5)</f>
        <v>4</v>
      </c>
      <c r="Q8">
        <f t="shared" ref="Q8:Q12" si="1">AVERAGE($I$2:$I$22)</f>
        <v>6.8571428571428568</v>
      </c>
      <c r="R8">
        <f t="shared" ref="R8:R12" si="2">MEDIAN($I$2:$I$22)</f>
        <v>5</v>
      </c>
      <c r="U8" s="8"/>
      <c r="V8" s="8"/>
    </row>
    <row r="9" spans="1:22" ht="29.1" customHeight="1" thickBot="1" x14ac:dyDescent="0.3">
      <c r="A9" s="3" t="s">
        <v>34</v>
      </c>
      <c r="B9" s="4" t="s">
        <v>15</v>
      </c>
      <c r="C9" s="4">
        <v>26</v>
      </c>
      <c r="D9" s="4" t="s">
        <v>35</v>
      </c>
      <c r="E9" s="4" t="s">
        <v>36</v>
      </c>
      <c r="F9" s="5">
        <v>2900</v>
      </c>
      <c r="G9" s="4">
        <v>1</v>
      </c>
      <c r="H9" s="4">
        <v>63</v>
      </c>
      <c r="I9" s="4">
        <v>7</v>
      </c>
      <c r="J9" s="4">
        <v>3</v>
      </c>
      <c r="L9" t="str">
        <f>E6</f>
        <v>Lager</v>
      </c>
      <c r="M9">
        <f t="shared" si="0"/>
        <v>3</v>
      </c>
      <c r="N9">
        <f>SUMIF($E$2:$E$22,L9,$I$2:$I$22)</f>
        <v>8</v>
      </c>
      <c r="O9" s="7">
        <f>N9/M9</f>
        <v>2.6666666666666665</v>
      </c>
      <c r="P9">
        <f>MEDIAN(I6:I8)</f>
        <v>3</v>
      </c>
      <c r="Q9">
        <f t="shared" si="1"/>
        <v>6.8571428571428568</v>
      </c>
      <c r="R9">
        <f t="shared" si="2"/>
        <v>5</v>
      </c>
      <c r="U9" s="8"/>
      <c r="V9" s="8"/>
    </row>
    <row r="10" spans="1:22" ht="29.1" customHeight="1" thickBot="1" x14ac:dyDescent="0.3">
      <c r="A10" s="3" t="s">
        <v>37</v>
      </c>
      <c r="B10" s="4" t="s">
        <v>11</v>
      </c>
      <c r="C10" s="4">
        <v>33</v>
      </c>
      <c r="D10" s="4" t="s">
        <v>20</v>
      </c>
      <c r="E10" s="4" t="s">
        <v>36</v>
      </c>
      <c r="F10" s="5">
        <v>3200</v>
      </c>
      <c r="G10" s="4">
        <v>1</v>
      </c>
      <c r="H10" s="4">
        <v>24</v>
      </c>
      <c r="I10" s="4">
        <v>0</v>
      </c>
      <c r="J10" s="4">
        <v>3</v>
      </c>
      <c r="L10" t="str">
        <f>E9</f>
        <v>Marketing</v>
      </c>
      <c r="M10">
        <f t="shared" si="0"/>
        <v>4</v>
      </c>
      <c r="N10">
        <f>SUMIF($E$2:$E$22,L10,$I$2:$I$22)</f>
        <v>41</v>
      </c>
      <c r="O10" s="7">
        <f>N10/M10</f>
        <v>10.25</v>
      </c>
      <c r="P10">
        <f>MEDIAN(I9:I12)</f>
        <v>8</v>
      </c>
      <c r="Q10">
        <f t="shared" si="1"/>
        <v>6.8571428571428568</v>
      </c>
      <c r="R10">
        <f t="shared" si="2"/>
        <v>5</v>
      </c>
      <c r="U10" s="8"/>
      <c r="V10" s="8"/>
    </row>
    <row r="11" spans="1:22" ht="29.1" customHeight="1" thickBot="1" x14ac:dyDescent="0.3">
      <c r="A11" s="3" t="s">
        <v>38</v>
      </c>
      <c r="B11" s="4" t="s">
        <v>15</v>
      </c>
      <c r="C11" s="4">
        <v>46</v>
      </c>
      <c r="D11" s="4" t="s">
        <v>20</v>
      </c>
      <c r="E11" s="4" t="s">
        <v>36</v>
      </c>
      <c r="F11" s="5">
        <v>3500</v>
      </c>
      <c r="G11" s="4">
        <v>3</v>
      </c>
      <c r="H11" s="4">
        <v>106</v>
      </c>
      <c r="I11" s="4">
        <v>9</v>
      </c>
      <c r="J11" s="4">
        <v>6</v>
      </c>
      <c r="L11" t="str">
        <f>E13</f>
        <v>Produktion</v>
      </c>
      <c r="M11">
        <f t="shared" si="0"/>
        <v>4</v>
      </c>
      <c r="N11">
        <f>SUMIF($E$2:$E$22,L11,$I$2:$I$22)</f>
        <v>10</v>
      </c>
      <c r="O11" s="7">
        <f>N11/M11</f>
        <v>2.5</v>
      </c>
      <c r="P11">
        <f>MEDIAN(I13:I16)</f>
        <v>2.5</v>
      </c>
      <c r="Q11">
        <f t="shared" si="1"/>
        <v>6.8571428571428568</v>
      </c>
      <c r="R11">
        <f t="shared" si="2"/>
        <v>5</v>
      </c>
      <c r="U11" s="8"/>
      <c r="V11" s="8"/>
    </row>
    <row r="12" spans="1:22" ht="29.1" customHeight="1" thickBot="1" x14ac:dyDescent="0.3">
      <c r="A12" s="3" t="s">
        <v>39</v>
      </c>
      <c r="B12" s="4" t="s">
        <v>15</v>
      </c>
      <c r="C12" s="4">
        <v>51</v>
      </c>
      <c r="D12" s="4" t="s">
        <v>20</v>
      </c>
      <c r="E12" s="4" t="s">
        <v>36</v>
      </c>
      <c r="F12" s="5">
        <v>4800</v>
      </c>
      <c r="G12" s="4">
        <v>3</v>
      </c>
      <c r="H12" s="4">
        <v>57</v>
      </c>
      <c r="I12" s="4">
        <v>25</v>
      </c>
      <c r="J12" s="4">
        <v>5</v>
      </c>
      <c r="L12" t="str">
        <f>E17</f>
        <v>Verwaltung</v>
      </c>
      <c r="M12">
        <f t="shared" si="0"/>
        <v>6</v>
      </c>
      <c r="N12">
        <f>SUMIF($E$2:$E$22,L12,$I$2:$I$22)</f>
        <v>72</v>
      </c>
      <c r="O12" s="7">
        <f>N12/M12</f>
        <v>12</v>
      </c>
      <c r="P12">
        <f>MEDIAN(I17:I22)</f>
        <v>8</v>
      </c>
      <c r="Q12">
        <f t="shared" si="1"/>
        <v>6.8571428571428568</v>
      </c>
      <c r="R12">
        <f t="shared" si="2"/>
        <v>5</v>
      </c>
      <c r="U12" s="8"/>
      <c r="V12" s="8"/>
    </row>
    <row r="13" spans="1:22" ht="29.1" customHeight="1" thickBot="1" x14ac:dyDescent="0.3">
      <c r="A13" s="3" t="s">
        <v>40</v>
      </c>
      <c r="B13" s="4" t="s">
        <v>15</v>
      </c>
      <c r="C13" s="4">
        <v>27</v>
      </c>
      <c r="D13" s="4" t="s">
        <v>20</v>
      </c>
      <c r="E13" s="4" t="s">
        <v>41</v>
      </c>
      <c r="F13" s="5">
        <v>2900</v>
      </c>
      <c r="G13" s="4">
        <v>1</v>
      </c>
      <c r="H13" s="4">
        <v>30</v>
      </c>
      <c r="I13" s="4">
        <v>5</v>
      </c>
      <c r="J13" s="4">
        <v>3</v>
      </c>
    </row>
    <row r="14" spans="1:22" ht="29.1" customHeight="1" thickBot="1" x14ac:dyDescent="0.3">
      <c r="A14" s="3" t="s">
        <v>42</v>
      </c>
      <c r="B14" s="4" t="s">
        <v>11</v>
      </c>
      <c r="C14" s="4">
        <v>32</v>
      </c>
      <c r="D14" s="4" t="s">
        <v>20</v>
      </c>
      <c r="E14" s="4" t="s">
        <v>41</v>
      </c>
      <c r="F14" s="5">
        <v>3200</v>
      </c>
      <c r="G14" s="4">
        <v>1</v>
      </c>
      <c r="H14" s="4">
        <v>5</v>
      </c>
      <c r="I14" s="4">
        <v>3</v>
      </c>
      <c r="J14" s="4">
        <v>5</v>
      </c>
    </row>
    <row r="15" spans="1:22" ht="29.1" customHeight="1" thickBot="1" x14ac:dyDescent="0.3">
      <c r="A15" s="3" t="s">
        <v>43</v>
      </c>
      <c r="B15" s="4" t="s">
        <v>15</v>
      </c>
      <c r="C15" s="4">
        <v>39</v>
      </c>
      <c r="D15" s="4" t="s">
        <v>44</v>
      </c>
      <c r="E15" s="4" t="s">
        <v>41</v>
      </c>
      <c r="F15" s="5">
        <v>3200</v>
      </c>
      <c r="G15" s="4">
        <v>3</v>
      </c>
      <c r="H15" s="4">
        <v>1</v>
      </c>
      <c r="I15" s="4">
        <v>2</v>
      </c>
      <c r="J15" s="4">
        <v>8</v>
      </c>
    </row>
    <row r="16" spans="1:22" ht="29.1" customHeight="1" thickBot="1" x14ac:dyDescent="0.3">
      <c r="A16" s="3" t="s">
        <v>45</v>
      </c>
      <c r="B16" s="4" t="s">
        <v>11</v>
      </c>
      <c r="C16" s="4">
        <v>48</v>
      </c>
      <c r="D16" s="4" t="s">
        <v>46</v>
      </c>
      <c r="E16" s="4" t="s">
        <v>41</v>
      </c>
      <c r="F16" s="5">
        <v>4500</v>
      </c>
      <c r="G16" s="4">
        <v>3</v>
      </c>
      <c r="H16" s="4">
        <v>5</v>
      </c>
      <c r="I16" s="4">
        <v>0</v>
      </c>
      <c r="J16" s="4">
        <v>25</v>
      </c>
    </row>
    <row r="17" spans="1:10" ht="29.1" customHeight="1" thickBot="1" x14ac:dyDescent="0.3">
      <c r="A17" s="3" t="s">
        <v>47</v>
      </c>
      <c r="B17" s="4" t="s">
        <v>11</v>
      </c>
      <c r="C17" s="4">
        <v>28</v>
      </c>
      <c r="D17" s="4" t="s">
        <v>33</v>
      </c>
      <c r="E17" s="4" t="s">
        <v>48</v>
      </c>
      <c r="F17" s="5">
        <v>3400</v>
      </c>
      <c r="G17" s="4">
        <v>1</v>
      </c>
      <c r="H17" s="4">
        <v>8</v>
      </c>
      <c r="I17" s="4">
        <v>8</v>
      </c>
      <c r="J17" s="4">
        <v>1</v>
      </c>
    </row>
    <row r="18" spans="1:10" ht="29.1" customHeight="1" thickBot="1" x14ac:dyDescent="0.3">
      <c r="A18" s="3" t="s">
        <v>49</v>
      </c>
      <c r="B18" s="4" t="s">
        <v>11</v>
      </c>
      <c r="C18" s="4">
        <v>36</v>
      </c>
      <c r="D18" s="4" t="s">
        <v>20</v>
      </c>
      <c r="E18" s="4" t="s">
        <v>48</v>
      </c>
      <c r="F18" s="5">
        <v>3700</v>
      </c>
      <c r="G18" s="4">
        <v>1</v>
      </c>
      <c r="H18" s="4">
        <v>5</v>
      </c>
      <c r="I18" s="4">
        <v>8</v>
      </c>
      <c r="J18" s="4">
        <v>5</v>
      </c>
    </row>
    <row r="19" spans="1:10" ht="29.1" customHeight="1" thickBot="1" x14ac:dyDescent="0.3">
      <c r="A19" s="3" t="s">
        <v>50</v>
      </c>
      <c r="B19" s="4" t="s">
        <v>15</v>
      </c>
      <c r="C19" s="4">
        <v>33</v>
      </c>
      <c r="D19" s="4" t="s">
        <v>20</v>
      </c>
      <c r="E19" s="4" t="s">
        <v>48</v>
      </c>
      <c r="F19" s="5">
        <v>3700</v>
      </c>
      <c r="G19" s="4">
        <v>1</v>
      </c>
      <c r="H19" s="4">
        <v>7</v>
      </c>
      <c r="I19" s="4">
        <v>5</v>
      </c>
      <c r="J19" s="4">
        <v>5</v>
      </c>
    </row>
    <row r="20" spans="1:10" ht="29.1" customHeight="1" thickBot="1" x14ac:dyDescent="0.3">
      <c r="A20" s="3" t="s">
        <v>51</v>
      </c>
      <c r="B20" s="4" t="s">
        <v>11</v>
      </c>
      <c r="C20" s="4">
        <v>48</v>
      </c>
      <c r="D20" s="4" t="s">
        <v>20</v>
      </c>
      <c r="E20" s="4" t="s">
        <v>48</v>
      </c>
      <c r="F20" s="5">
        <v>4000</v>
      </c>
      <c r="G20" s="4">
        <v>2</v>
      </c>
      <c r="H20" s="4">
        <v>12</v>
      </c>
      <c r="I20" s="4">
        <v>5</v>
      </c>
      <c r="J20" s="4">
        <v>8</v>
      </c>
    </row>
    <row r="21" spans="1:10" ht="29.1" customHeight="1" thickBot="1" x14ac:dyDescent="0.3">
      <c r="A21" s="3" t="s">
        <v>52</v>
      </c>
      <c r="B21" s="4" t="s">
        <v>15</v>
      </c>
      <c r="C21" s="4">
        <v>58</v>
      </c>
      <c r="D21" s="4" t="s">
        <v>12</v>
      </c>
      <c r="E21" s="4" t="s">
        <v>48</v>
      </c>
      <c r="F21" s="5">
        <v>4000</v>
      </c>
      <c r="G21" s="4">
        <v>5</v>
      </c>
      <c r="H21" s="4">
        <v>8</v>
      </c>
      <c r="I21" s="4">
        <v>28</v>
      </c>
      <c r="J21" s="4">
        <v>8</v>
      </c>
    </row>
    <row r="22" spans="1:10" ht="29.1" customHeight="1" thickBot="1" x14ac:dyDescent="0.3">
      <c r="A22" s="3" t="s">
        <v>53</v>
      </c>
      <c r="B22" s="4" t="s">
        <v>11</v>
      </c>
      <c r="C22" s="4">
        <v>43</v>
      </c>
      <c r="D22" s="4" t="s">
        <v>20</v>
      </c>
      <c r="E22" s="4" t="s">
        <v>48</v>
      </c>
      <c r="F22" s="5">
        <v>4500</v>
      </c>
      <c r="G22" s="4">
        <v>5</v>
      </c>
      <c r="H22" s="4">
        <v>9</v>
      </c>
      <c r="I22" s="4">
        <v>18</v>
      </c>
      <c r="J22" s="4">
        <v>12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 Abteilungen Fehlzeiten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Mathemama</dc:creator>
  <cp:lastModifiedBy>Mathemama</cp:lastModifiedBy>
  <dcterms:created xsi:type="dcterms:W3CDTF">2015-08-07T08:34:36Z</dcterms:created>
  <dcterms:modified xsi:type="dcterms:W3CDTF">2015-08-07T08:36:06Z</dcterms:modified>
</cp:coreProperties>
</file>